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8" windowWidth="17496" windowHeight="9972"/>
  </bookViews>
  <sheets>
    <sheet name="План фхд" sheetId="20" r:id="rId1"/>
  </sheets>
  <externalReferences>
    <externalReference r:id="rId2"/>
    <externalReference r:id="rId3"/>
  </externalReferences>
  <definedNames>
    <definedName name="______xlnm.Print_Area_2">#N/A</definedName>
    <definedName name="_____xlnm.Print_Area_2">#N/A</definedName>
    <definedName name="____xlnm.Print_Area_2">#N/A</definedName>
    <definedName name="___xlnm.Print_Area_2">#N/A</definedName>
    <definedName name="__xlnm.Print_Area_2">#N/A</definedName>
    <definedName name="anscount" hidden="1">1</definedName>
    <definedName name="Excel_BuiltIn_Print_Area_1">#REF!</definedName>
    <definedName name="ПРОМ">'[1]Пром предприятия'!#REF!</definedName>
    <definedName name="СОЦ">[1]Соцкультбыт!#REF!</definedName>
    <definedName name="ТЕПЛОИСТ">[2]Теплоисточники!#REF!</definedName>
  </definedNames>
  <calcPr calcId="125725"/>
</workbook>
</file>

<file path=xl/calcChain.xml><?xml version="1.0" encoding="utf-8"?>
<calcChain xmlns="http://schemas.openxmlformats.org/spreadsheetml/2006/main">
  <c r="E36" i="20"/>
  <c r="F36"/>
  <c r="G36"/>
  <c r="H36"/>
  <c r="E37"/>
  <c r="F37"/>
  <c r="G37"/>
  <c r="H37"/>
  <c r="E26"/>
  <c r="F26"/>
  <c r="G26" s="1"/>
  <c r="E27"/>
  <c r="F27"/>
  <c r="G27" s="1"/>
  <c r="H27" s="1"/>
  <c r="E28"/>
  <c r="F28"/>
  <c r="G28" s="1"/>
  <c r="H28" s="1"/>
  <c r="E29"/>
  <c r="F29"/>
  <c r="G29" s="1"/>
  <c r="H29" s="1"/>
  <c r="E30"/>
  <c r="F30"/>
  <c r="G30" s="1"/>
  <c r="H30" s="1"/>
  <c r="E31"/>
  <c r="F31"/>
  <c r="G31" s="1"/>
  <c r="H31" s="1"/>
  <c r="E32"/>
  <c r="F32"/>
  <c r="G32" s="1"/>
  <c r="H32" s="1"/>
  <c r="E33"/>
  <c r="F33"/>
  <c r="G33" s="1"/>
  <c r="H33" s="1"/>
  <c r="E34"/>
  <c r="F34"/>
  <c r="G34" s="1"/>
  <c r="H34" s="1"/>
  <c r="E35"/>
  <c r="F35"/>
  <c r="G35" s="1"/>
  <c r="H35" s="1"/>
  <c r="G25"/>
  <c r="H25"/>
  <c r="F25"/>
  <c r="E25"/>
  <c r="E24"/>
  <c r="F24"/>
  <c r="E19"/>
  <c r="F19"/>
  <c r="G19" s="1"/>
  <c r="H19" s="1"/>
  <c r="D24"/>
  <c r="E12"/>
  <c r="F12" s="1"/>
  <c r="G12" s="1"/>
  <c r="H12" s="1"/>
  <c r="E13"/>
  <c r="F13" s="1"/>
  <c r="G13" s="1"/>
  <c r="H13" s="1"/>
  <c r="E14"/>
  <c r="F14" s="1"/>
  <c r="G14" s="1"/>
  <c r="H14" s="1"/>
  <c r="E11"/>
  <c r="F11" s="1"/>
  <c r="G11" s="1"/>
  <c r="H11" s="1"/>
  <c r="E21"/>
  <c r="F21" s="1"/>
  <c r="G21" s="1"/>
  <c r="H21" s="1"/>
  <c r="E20"/>
  <c r="F20" s="1"/>
  <c r="G20" s="1"/>
  <c r="H20" s="1"/>
  <c r="D17"/>
  <c r="F17" s="1"/>
  <c r="F16" s="1"/>
  <c r="G24" l="1"/>
  <c r="H26"/>
  <c r="H24" s="1"/>
  <c r="F18"/>
  <c r="F15" s="1"/>
  <c r="E18"/>
  <c r="E17"/>
  <c r="E16" s="1"/>
  <c r="D18"/>
  <c r="D16"/>
  <c r="G18"/>
  <c r="H18"/>
  <c r="G17"/>
  <c r="G16" s="1"/>
  <c r="G15" s="1"/>
  <c r="E15" l="1"/>
  <c r="D15"/>
  <c r="D36" s="1"/>
  <c r="D37" s="1"/>
  <c r="H17"/>
  <c r="H16" s="1"/>
  <c r="H15" s="1"/>
</calcChain>
</file>

<file path=xl/sharedStrings.xml><?xml version="1.0" encoding="utf-8"?>
<sst xmlns="http://schemas.openxmlformats.org/spreadsheetml/2006/main" count="104" uniqueCount="81">
  <si>
    <t>тонн</t>
  </si>
  <si>
    <t>капитальный ремонт</t>
  </si>
  <si>
    <t>общехозяйственные расходы</t>
  </si>
  <si>
    <t>руб.</t>
  </si>
  <si>
    <t>охрана труда</t>
  </si>
  <si>
    <t>содержание зданий и сооружений</t>
  </si>
  <si>
    <t>Налоги, сборы и отчисления, тыс. руб.</t>
  </si>
  <si>
    <t>автотранспортные расходы</t>
  </si>
  <si>
    <t>2</t>
  </si>
  <si>
    <t>3</t>
  </si>
  <si>
    <t>ед. изм</t>
  </si>
  <si>
    <t>Прочие доходы</t>
  </si>
  <si>
    <t>№ пп</t>
  </si>
  <si>
    <t>5</t>
  </si>
  <si>
    <t>3.2</t>
  </si>
  <si>
    <t>3.3</t>
  </si>
  <si>
    <t>3.4</t>
  </si>
  <si>
    <t>3.2.1</t>
  </si>
  <si>
    <t>3.2.2</t>
  </si>
  <si>
    <t>6</t>
  </si>
  <si>
    <t>1.1</t>
  </si>
  <si>
    <t>в том числе по кварталам</t>
  </si>
  <si>
    <t>1 кв.</t>
  </si>
  <si>
    <t>2 кв.</t>
  </si>
  <si>
    <t>3 кв.</t>
  </si>
  <si>
    <t>4 кв.</t>
  </si>
  <si>
    <t>Среднесписочная численность</t>
  </si>
  <si>
    <t>Среднемесячная заработная плата</t>
  </si>
  <si>
    <t>чел.</t>
  </si>
  <si>
    <t>ПЛАНЫ</t>
  </si>
  <si>
    <t>финансово-хозяйственной деятельности на 2014 год</t>
  </si>
  <si>
    <t>по МУПВ "Спецзавод № 1" Промплощадка № 1</t>
  </si>
  <si>
    <t>2.1</t>
  </si>
  <si>
    <t>Заемные средства (кредиты)</t>
  </si>
  <si>
    <t>Бюджетные и приравненные к ним средства</t>
  </si>
  <si>
    <t>2.2</t>
  </si>
  <si>
    <t>2.3</t>
  </si>
  <si>
    <t>3.1.1</t>
  </si>
  <si>
    <t>4.</t>
  </si>
  <si>
    <t>Прибыль</t>
  </si>
  <si>
    <t>всего за 2014 год</t>
  </si>
  <si>
    <t>тыс. руб.</t>
  </si>
  <si>
    <t>тыс. тонн</t>
  </si>
  <si>
    <t>Доходы, всего</t>
  </si>
  <si>
    <t>Утилизация ТБО</t>
  </si>
  <si>
    <t>тепло</t>
  </si>
  <si>
    <t>реализация металлолома</t>
  </si>
  <si>
    <t>реализация теплоэнергии</t>
  </si>
  <si>
    <t>Прочие доходы, всего, вт.ч.</t>
  </si>
  <si>
    <t>тыс. м.куб.</t>
  </si>
  <si>
    <t>тыс. Г калл</t>
  </si>
  <si>
    <t>Выручка от реализации услуг (без НДС), в т.ч.</t>
  </si>
  <si>
    <t xml:space="preserve">3.1 </t>
  </si>
  <si>
    <t>расходы, всего</t>
  </si>
  <si>
    <t>Материалы</t>
  </si>
  <si>
    <t>4.1</t>
  </si>
  <si>
    <t>4.2</t>
  </si>
  <si>
    <t>Электроэнергия</t>
  </si>
  <si>
    <t>Затраты на оплату труда</t>
  </si>
  <si>
    <t>Амортизация</t>
  </si>
  <si>
    <t>4.3</t>
  </si>
  <si>
    <t>4.4</t>
  </si>
  <si>
    <t>4.5</t>
  </si>
  <si>
    <t>4.7</t>
  </si>
  <si>
    <t>4.8</t>
  </si>
  <si>
    <t>4.9</t>
  </si>
  <si>
    <t>4.10</t>
  </si>
  <si>
    <t>4.11</t>
  </si>
  <si>
    <t>4.12</t>
  </si>
  <si>
    <t>Чистая прибыль</t>
  </si>
  <si>
    <t>Страховые взносы в государственные внебюджетные фонды</t>
  </si>
  <si>
    <t>И.О. директора МУПВ "Спецзавод № 1"</t>
  </si>
  <si>
    <t>Главный бухгалтер</t>
  </si>
  <si>
    <t>О.Ю. Насонова</t>
  </si>
  <si>
    <t xml:space="preserve">В.Ю. Чеботарев </t>
  </si>
  <si>
    <t>Согласовано:         Нчальник Управления Содержания жилищного фонда</t>
  </si>
  <si>
    <t>Г.А. Пейхвассер</t>
  </si>
  <si>
    <t xml:space="preserve">Наименование статей </t>
  </si>
  <si>
    <t>Объемы реализации услуг:</t>
  </si>
  <si>
    <t>3.2.3</t>
  </si>
  <si>
    <t>2.4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</si>
</sst>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(* #,##0.00_);_(* \(#,##0.00\);_(* \-??_);_(@_)"/>
  </numFmts>
  <fonts count="2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u/>
      <sz val="10"/>
      <color indexed="12"/>
      <name val="Arial Cyr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Arial Cy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2" applyNumberFormat="0" applyAlignment="0" applyProtection="0"/>
    <xf numFmtId="0" fontId="6" fillId="20" borderId="3" applyNumberFormat="0" applyAlignment="0" applyProtection="0"/>
    <xf numFmtId="0" fontId="7" fillId="20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6" fillId="0" borderId="0"/>
    <xf numFmtId="0" fontId="4" fillId="0" borderId="0"/>
    <xf numFmtId="0" fontId="1" fillId="0" borderId="0"/>
    <xf numFmtId="0" fontId="19" fillId="0" borderId="0"/>
    <xf numFmtId="0" fontId="1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23" borderId="9" applyNumberFormat="0" applyFont="0" applyAlignment="0" applyProtection="0"/>
    <xf numFmtId="9" fontId="1" fillId="0" borderId="0" applyFont="0" applyFill="0" applyBorder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164" fontId="4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4" fillId="4" borderId="0" applyNumberFormat="0" applyBorder="0" applyAlignment="0" applyProtection="0"/>
    <xf numFmtId="0" fontId="26" fillId="0" borderId="0"/>
  </cellStyleXfs>
  <cellXfs count="38">
    <xf numFmtId="0" fontId="0" fillId="0" borderId="0" xfId="0"/>
    <xf numFmtId="0" fontId="0" fillId="25" borderId="0" xfId="0" applyFill="1"/>
    <xf numFmtId="0" fontId="0" fillId="0" borderId="0" xfId="0" applyFont="1"/>
    <xf numFmtId="0" fontId="0" fillId="24" borderId="0" xfId="0" applyFill="1"/>
    <xf numFmtId="49" fontId="0" fillId="0" borderId="0" xfId="0" applyNumberFormat="1" applyAlignment="1">
      <alignment horizontal="center"/>
    </xf>
    <xf numFmtId="0" fontId="27" fillId="0" borderId="1" xfId="0" applyFont="1" applyBorder="1"/>
    <xf numFmtId="0" fontId="27" fillId="24" borderId="1" xfId="0" applyFont="1" applyFill="1" applyBorder="1"/>
    <xf numFmtId="0" fontId="27" fillId="25" borderId="1" xfId="0" applyFont="1" applyFill="1" applyBorder="1"/>
    <xf numFmtId="49" fontId="27" fillId="0" borderId="1" xfId="0" applyNumberFormat="1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24" borderId="1" xfId="0" applyNumberFormat="1" applyFont="1" applyFill="1" applyBorder="1" applyAlignment="1">
      <alignment horizontal="center"/>
    </xf>
    <xf numFmtId="49" fontId="27" fillId="25" borderId="1" xfId="0" applyNumberFormat="1" applyFont="1" applyFill="1" applyBorder="1" applyAlignment="1">
      <alignment horizontal="center"/>
    </xf>
    <xf numFmtId="49" fontId="0" fillId="25" borderId="0" xfId="0" applyNumberFormat="1" applyFill="1" applyAlignment="1">
      <alignment horizontal="center"/>
    </xf>
    <xf numFmtId="3" fontId="0" fillId="0" borderId="0" xfId="0" applyNumberFormat="1"/>
    <xf numFmtId="3" fontId="27" fillId="0" borderId="1" xfId="0" applyNumberFormat="1" applyFont="1" applyBorder="1"/>
    <xf numFmtId="3" fontId="27" fillId="24" borderId="1" xfId="0" applyNumberFormat="1" applyFont="1" applyFill="1" applyBorder="1"/>
    <xf numFmtId="3" fontId="27" fillId="25" borderId="1" xfId="0" applyNumberFormat="1" applyFont="1" applyFill="1" applyBorder="1"/>
    <xf numFmtId="3" fontId="27" fillId="0" borderId="1" xfId="0" applyNumberFormat="1" applyFont="1" applyBorder="1" applyAlignment="1">
      <alignment horizontal="right" vertical="center"/>
    </xf>
    <xf numFmtId="3" fontId="0" fillId="25" borderId="0" xfId="0" applyNumberFormat="1" applyFill="1"/>
    <xf numFmtId="49" fontId="27" fillId="0" borderId="1" xfId="0" applyNumberFormat="1" applyFont="1" applyBorder="1" applyAlignment="1">
      <alignment wrapText="1"/>
    </xf>
    <xf numFmtId="49" fontId="27" fillId="24" borderId="1" xfId="0" applyNumberFormat="1" applyFont="1" applyFill="1" applyBorder="1" applyAlignment="1">
      <alignment wrapText="1"/>
    </xf>
    <xf numFmtId="49" fontId="27" fillId="25" borderId="1" xfId="0" applyNumberFormat="1" applyFont="1" applyFill="1" applyBorder="1" applyAlignment="1">
      <alignment wrapText="1"/>
    </xf>
    <xf numFmtId="49" fontId="27" fillId="0" borderId="1" xfId="0" applyNumberFormat="1" applyFont="1" applyBorder="1" applyAlignment="1">
      <alignment vertical="center" wrapText="1"/>
    </xf>
    <xf numFmtId="49" fontId="0" fillId="25" borderId="0" xfId="0" applyNumberFormat="1" applyFill="1" applyAlignment="1">
      <alignment wrapText="1"/>
    </xf>
    <xf numFmtId="49" fontId="0" fillId="0" borderId="0" xfId="0" applyNumberFormat="1" applyAlignment="1">
      <alignment wrapText="1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wrapText="1"/>
    </xf>
    <xf numFmtId="0" fontId="27" fillId="0" borderId="0" xfId="0" applyFont="1"/>
    <xf numFmtId="3" fontId="27" fillId="0" borderId="0" xfId="0" applyNumberFormat="1" applyFont="1"/>
    <xf numFmtId="49" fontId="27" fillId="0" borderId="0" xfId="0" applyNumberFormat="1" applyFont="1" applyAlignment="1"/>
    <xf numFmtId="0" fontId="27" fillId="0" borderId="0" xfId="0" applyFont="1" applyAlignment="1">
      <alignment horizontal="center"/>
    </xf>
    <xf numFmtId="3" fontId="27" fillId="0" borderId="1" xfId="0" applyNumberFormat="1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/>
    </xf>
    <xf numFmtId="49" fontId="27" fillId="0" borderId="0" xfId="0" applyNumberFormat="1" applyFont="1" applyAlignment="1">
      <alignment horizontal="left"/>
    </xf>
    <xf numFmtId="0" fontId="27" fillId="0" borderId="0" xfId="0" applyFont="1" applyAlignment="1">
      <alignment horizontal="center"/>
    </xf>
    <xf numFmtId="49" fontId="27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</cellXfs>
  <cellStyles count="70">
    <cellStyle name="0,0_x000a__x000a_NA_x000a__x000a_" xfId="1"/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Excel Built-in Normal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Гиперссылка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40"/>
    <cellStyle name="Обычный 12" xfId="69"/>
    <cellStyle name="Обычный 2" xfId="41"/>
    <cellStyle name="Обычный 2 2" xfId="42"/>
    <cellStyle name="Обычный 2 2 10 10" xfId="43"/>
    <cellStyle name="Обычный 2 2 2" xfId="44"/>
    <cellStyle name="Обычный 2 2_исправленная таблица 10" xfId="45"/>
    <cellStyle name="Обычный 2_ДТ ПК 2012 ВПЭС" xfId="46"/>
    <cellStyle name="Обычный 3" xfId="47"/>
    <cellStyle name="Обычный 3 2" xfId="48"/>
    <cellStyle name="Обычный 3_исправленная таблица 10" xfId="49"/>
    <cellStyle name="Обычный 4" xfId="50"/>
    <cellStyle name="Обычный 4 2" xfId="51"/>
    <cellStyle name="Обычный 4_исправленная таблица 10" xfId="52"/>
    <cellStyle name="Обычный 5" xfId="53"/>
    <cellStyle name="Обычный 6" xfId="54"/>
    <cellStyle name="Обычный 7" xfId="55"/>
    <cellStyle name="Обычный 8" xfId="56"/>
    <cellStyle name="Обычный 9" xfId="57"/>
    <cellStyle name="Плохой 2" xfId="58"/>
    <cellStyle name="Пояснение 2" xfId="59"/>
    <cellStyle name="Примечание 2" xfId="60"/>
    <cellStyle name="Процентный 2" xfId="61"/>
    <cellStyle name="Связанная ячейка 2" xfId="62"/>
    <cellStyle name="Текст предупреждения 2" xfId="63"/>
    <cellStyle name="Финансовый 2" xfId="64"/>
    <cellStyle name="Финансовый 2 2" xfId="65"/>
    <cellStyle name="Финансовый 3" xfId="66"/>
    <cellStyle name="Финансовый 4" xfId="67"/>
    <cellStyle name="Хороший 2" xfId="6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0;&#1087;&#1088;&#1077;&#1083;&#1100;\&#1076;&#1086;&#1082;&#1091;&#1084;&#1077;&#1085;&#1090;&#1099;\&#1044;&#1086;&#1075;&#1086;&#1074;&#1086;&#1088;&#1072;\&#1044;%20&#1089;%20&#1046;&#1050;&#1061;%20(1%20&#1088;&#1072;&#1079;&#1076;,%202%20&#1101;&#1090;)\&#1041;&#1072;&#1079;&#1072;%20&#1076;&#1072;&#1085;&#1085;&#1099;&#1093;%20&#1046;&#1050;&#1061;\&#1041;&#1072;&#1079;&#1072;%20%20&#1085;&#1086;&#1074;&#1072;&#1103;\RAJON\&#1064;&#1082;&#1086;&#1090;&#1086;&#1074;&#1089;&#1082;&#1080;&#10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2\c\Diplom\Town\ARTEM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ум.хар.теплопотр."/>
      <sheetName val="Часовые нагрузки2"/>
      <sheetName val="Расх ресур2"/>
      <sheetName val="Бал энергии2"/>
      <sheetName val="Часовые нагрузки"/>
      <sheetName val="Расх ресур"/>
      <sheetName val="Бал энергии"/>
      <sheetName val="Бал энергии0"/>
      <sheetName val="Тепловые сети"/>
      <sheetName val="Жилфонд"/>
      <sheetName val="Пром предприятия"/>
      <sheetName val="Соцкультбыт"/>
      <sheetName val="Теплоист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ум.хар.теплопотр."/>
      <sheetName val="Сум.хар.теплоист."/>
      <sheetName val="Часовые нагрузки2"/>
      <sheetName val="Расх ресур2"/>
      <sheetName val="Бал энергии2"/>
      <sheetName val="Часовые нагрузки"/>
      <sheetName val="Расх ресур"/>
      <sheetName val="Бал энергии"/>
      <sheetName val="Тепловые сети"/>
      <sheetName val="Жилфонд"/>
      <sheetName val="Пром предприятия"/>
      <sheetName val="Соцкультбыт"/>
      <sheetName val="Теплоисточники"/>
      <sheetName val="Хар.теплоист."/>
      <sheetName val="Список котл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44"/>
  <sheetViews>
    <sheetView tabSelected="1" workbookViewId="0">
      <selection activeCell="K18" sqref="K18"/>
    </sheetView>
  </sheetViews>
  <sheetFormatPr defaultRowHeight="14.4"/>
  <cols>
    <col min="1" max="1" width="9.109375" style="4"/>
    <col min="2" max="2" width="41.5546875" style="24" customWidth="1"/>
    <col min="3" max="3" width="13.109375" customWidth="1"/>
    <col min="4" max="4" width="7.33203125" style="13" customWidth="1"/>
    <col min="5" max="5" width="8" style="13" customWidth="1"/>
    <col min="6" max="6" width="7.6640625" style="13" customWidth="1"/>
    <col min="7" max="7" width="7.33203125" style="13" customWidth="1"/>
    <col min="8" max="8" width="7.88671875" style="13" customWidth="1"/>
  </cols>
  <sheetData>
    <row r="2" spans="1:8">
      <c r="B2" s="34" t="s">
        <v>29</v>
      </c>
      <c r="C2" s="34"/>
      <c r="D2" s="34"/>
      <c r="E2" s="34"/>
      <c r="F2" s="34"/>
      <c r="G2" s="34"/>
    </row>
    <row r="3" spans="1:8">
      <c r="B3" s="34" t="s">
        <v>30</v>
      </c>
      <c r="C3" s="34"/>
      <c r="D3" s="34"/>
      <c r="E3" s="34"/>
      <c r="F3" s="34"/>
      <c r="G3" s="34"/>
    </row>
    <row r="4" spans="1:8">
      <c r="B4" s="34" t="s">
        <v>31</v>
      </c>
      <c r="C4" s="34"/>
      <c r="D4" s="34"/>
      <c r="E4" s="34"/>
      <c r="F4" s="34"/>
      <c r="G4" s="34"/>
    </row>
    <row r="5" spans="1:8">
      <c r="B5" s="30"/>
      <c r="C5" s="30"/>
      <c r="D5" s="30"/>
      <c r="E5" s="30"/>
      <c r="F5" s="30"/>
      <c r="G5" s="30"/>
    </row>
    <row r="6" spans="1:8">
      <c r="A6" s="35" t="s">
        <v>12</v>
      </c>
      <c r="B6" s="36" t="s">
        <v>77</v>
      </c>
      <c r="C6" s="37" t="s">
        <v>10</v>
      </c>
      <c r="D6" s="31" t="s">
        <v>40</v>
      </c>
      <c r="E6" s="32" t="s">
        <v>21</v>
      </c>
      <c r="F6" s="32"/>
      <c r="G6" s="32"/>
      <c r="H6" s="32"/>
    </row>
    <row r="7" spans="1:8" ht="44.25" customHeight="1">
      <c r="A7" s="35"/>
      <c r="B7" s="36"/>
      <c r="C7" s="37"/>
      <c r="D7" s="31"/>
      <c r="E7" s="14" t="s">
        <v>22</v>
      </c>
      <c r="F7" s="14" t="s">
        <v>23</v>
      </c>
      <c r="G7" s="14" t="s">
        <v>24</v>
      </c>
      <c r="H7" s="14" t="s">
        <v>25</v>
      </c>
    </row>
    <row r="8" spans="1:8">
      <c r="A8" s="9">
        <v>1</v>
      </c>
      <c r="B8" s="19" t="s">
        <v>26</v>
      </c>
      <c r="C8" s="5" t="s">
        <v>28</v>
      </c>
      <c r="D8" s="14">
        <v>93</v>
      </c>
      <c r="E8" s="14">
        <v>93</v>
      </c>
      <c r="F8" s="14">
        <v>93</v>
      </c>
      <c r="G8" s="14">
        <v>93</v>
      </c>
      <c r="H8" s="14">
        <v>93</v>
      </c>
    </row>
    <row r="9" spans="1:8">
      <c r="A9" s="9" t="s">
        <v>20</v>
      </c>
      <c r="B9" s="19" t="s">
        <v>27</v>
      </c>
      <c r="C9" s="5" t="s">
        <v>3</v>
      </c>
      <c r="D9" s="14">
        <v>31385.57</v>
      </c>
      <c r="E9" s="14">
        <v>31385.57</v>
      </c>
      <c r="F9" s="14">
        <v>31385.57</v>
      </c>
      <c r="G9" s="14">
        <v>31385.57</v>
      </c>
      <c r="H9" s="14">
        <v>31385.57</v>
      </c>
    </row>
    <row r="10" spans="1:8">
      <c r="A10" s="9" t="s">
        <v>8</v>
      </c>
      <c r="B10" s="19" t="s">
        <v>78</v>
      </c>
      <c r="C10" s="5"/>
      <c r="D10" s="14"/>
      <c r="E10" s="14"/>
      <c r="F10" s="14"/>
      <c r="G10" s="14"/>
      <c r="H10" s="14"/>
    </row>
    <row r="11" spans="1:8">
      <c r="A11" s="9" t="s">
        <v>32</v>
      </c>
      <c r="B11" s="19" t="s">
        <v>44</v>
      </c>
      <c r="C11" s="5" t="s">
        <v>42</v>
      </c>
      <c r="D11" s="14">
        <v>46.25</v>
      </c>
      <c r="E11" s="14">
        <f>D11/4</f>
        <v>11.5625</v>
      </c>
      <c r="F11" s="14">
        <f>E11</f>
        <v>11.5625</v>
      </c>
      <c r="G11" s="14">
        <f t="shared" ref="G11:H11" si="0">F11</f>
        <v>11.5625</v>
      </c>
      <c r="H11" s="14">
        <f t="shared" si="0"/>
        <v>11.5625</v>
      </c>
    </row>
    <row r="12" spans="1:8">
      <c r="A12" s="9" t="s">
        <v>35</v>
      </c>
      <c r="B12" s="19" t="s">
        <v>44</v>
      </c>
      <c r="C12" s="5" t="s">
        <v>49</v>
      </c>
      <c r="D12" s="14">
        <v>370</v>
      </c>
      <c r="E12" s="14">
        <f t="shared" ref="E12:E14" si="1">D12/4</f>
        <v>92.5</v>
      </c>
      <c r="F12" s="14">
        <f t="shared" ref="F12:H12" si="2">E12</f>
        <v>92.5</v>
      </c>
      <c r="G12" s="14">
        <f t="shared" si="2"/>
        <v>92.5</v>
      </c>
      <c r="H12" s="14">
        <f t="shared" si="2"/>
        <v>92.5</v>
      </c>
    </row>
    <row r="13" spans="1:8">
      <c r="A13" s="9" t="s">
        <v>36</v>
      </c>
      <c r="B13" s="19" t="s">
        <v>45</v>
      </c>
      <c r="C13" s="5" t="s">
        <v>50</v>
      </c>
      <c r="D13" s="14">
        <v>60</v>
      </c>
      <c r="E13" s="14">
        <f t="shared" si="1"/>
        <v>15</v>
      </c>
      <c r="F13" s="14">
        <f t="shared" ref="F13:H13" si="3">E13</f>
        <v>15</v>
      </c>
      <c r="G13" s="14">
        <f t="shared" si="3"/>
        <v>15</v>
      </c>
      <c r="H13" s="14">
        <f t="shared" si="3"/>
        <v>15</v>
      </c>
    </row>
    <row r="14" spans="1:8">
      <c r="A14" s="9" t="s">
        <v>80</v>
      </c>
      <c r="B14" s="19" t="s">
        <v>46</v>
      </c>
      <c r="C14" s="5" t="s">
        <v>0</v>
      </c>
      <c r="D14" s="14">
        <v>646.42999999999995</v>
      </c>
      <c r="E14" s="14">
        <f t="shared" si="1"/>
        <v>161.60749999999999</v>
      </c>
      <c r="F14" s="14">
        <f t="shared" ref="F14:H14" si="4">E14</f>
        <v>161.60749999999999</v>
      </c>
      <c r="G14" s="14">
        <f t="shared" si="4"/>
        <v>161.60749999999999</v>
      </c>
      <c r="H14" s="14">
        <f t="shared" si="4"/>
        <v>161.60749999999999</v>
      </c>
    </row>
    <row r="15" spans="1:8">
      <c r="A15" s="9" t="s">
        <v>9</v>
      </c>
      <c r="B15" s="19" t="s">
        <v>43</v>
      </c>
      <c r="C15" s="5" t="s">
        <v>41</v>
      </c>
      <c r="D15" s="14">
        <f>D16+D18+D22+D23</f>
        <v>65460.6</v>
      </c>
      <c r="E15" s="14">
        <f t="shared" ref="E15:H15" si="5">E16+E18+E22+E23</f>
        <v>16365.15</v>
      </c>
      <c r="F15" s="14">
        <f t="shared" si="5"/>
        <v>16365.15</v>
      </c>
      <c r="G15" s="14">
        <f t="shared" si="5"/>
        <v>16365.15</v>
      </c>
      <c r="H15" s="14">
        <f t="shared" si="5"/>
        <v>16365.15</v>
      </c>
    </row>
    <row r="16" spans="1:8" ht="28.2">
      <c r="A16" s="9" t="s">
        <v>52</v>
      </c>
      <c r="B16" s="19" t="s">
        <v>51</v>
      </c>
      <c r="C16" s="5" t="s">
        <v>41</v>
      </c>
      <c r="D16" s="14">
        <f>D17</f>
        <v>12720.6</v>
      </c>
      <c r="E16" s="14">
        <f t="shared" ref="E16:H16" si="6">E17</f>
        <v>3180.15</v>
      </c>
      <c r="F16" s="14">
        <f t="shared" si="6"/>
        <v>3180.15</v>
      </c>
      <c r="G16" s="14">
        <f t="shared" si="6"/>
        <v>3180.15</v>
      </c>
      <c r="H16" s="14">
        <f t="shared" si="6"/>
        <v>3180.15</v>
      </c>
    </row>
    <row r="17" spans="1:8">
      <c r="A17" s="9" t="s">
        <v>37</v>
      </c>
      <c r="B17" s="19" t="s">
        <v>44</v>
      </c>
      <c r="C17" s="5" t="s">
        <v>41</v>
      </c>
      <c r="D17" s="14">
        <f>370*34.38</f>
        <v>12720.6</v>
      </c>
      <c r="E17" s="14">
        <f>D17/4</f>
        <v>3180.15</v>
      </c>
      <c r="F17" s="14">
        <f>D17/4</f>
        <v>3180.15</v>
      </c>
      <c r="G17" s="14">
        <f>F17</f>
        <v>3180.15</v>
      </c>
      <c r="H17" s="14">
        <f>G17</f>
        <v>3180.15</v>
      </c>
    </row>
    <row r="18" spans="1:8">
      <c r="A18" s="9" t="s">
        <v>14</v>
      </c>
      <c r="B18" s="19" t="s">
        <v>48</v>
      </c>
      <c r="C18" s="5" t="s">
        <v>41</v>
      </c>
      <c r="D18" s="14">
        <f>D19+D20+D21</f>
        <v>52740</v>
      </c>
      <c r="E18" s="14">
        <f t="shared" ref="E18:H18" si="7">E19+E20+E21</f>
        <v>13185</v>
      </c>
      <c r="F18" s="14">
        <f t="shared" si="7"/>
        <v>13185</v>
      </c>
      <c r="G18" s="14">
        <f t="shared" si="7"/>
        <v>13185</v>
      </c>
      <c r="H18" s="14">
        <f t="shared" si="7"/>
        <v>13185</v>
      </c>
    </row>
    <row r="19" spans="1:8">
      <c r="A19" s="9" t="s">
        <v>17</v>
      </c>
      <c r="B19" s="19" t="s">
        <v>47</v>
      </c>
      <c r="C19" s="5" t="s">
        <v>41</v>
      </c>
      <c r="D19" s="14">
        <v>47618</v>
      </c>
      <c r="E19" s="14">
        <f>D19/4</f>
        <v>11904.5</v>
      </c>
      <c r="F19" s="14">
        <f>E19</f>
        <v>11904.5</v>
      </c>
      <c r="G19" s="14">
        <f t="shared" ref="G19:H21" si="8">F19</f>
        <v>11904.5</v>
      </c>
      <c r="H19" s="14">
        <f t="shared" si="8"/>
        <v>11904.5</v>
      </c>
    </row>
    <row r="20" spans="1:8">
      <c r="A20" s="9" t="s">
        <v>18</v>
      </c>
      <c r="B20" s="19" t="s">
        <v>46</v>
      </c>
      <c r="C20" s="5" t="s">
        <v>41</v>
      </c>
      <c r="D20" s="14">
        <v>4622</v>
      </c>
      <c r="E20" s="14">
        <f>D20/4</f>
        <v>1155.5</v>
      </c>
      <c r="F20" s="14">
        <f>E20</f>
        <v>1155.5</v>
      </c>
      <c r="G20" s="14">
        <f t="shared" si="8"/>
        <v>1155.5</v>
      </c>
      <c r="H20" s="14">
        <f t="shared" si="8"/>
        <v>1155.5</v>
      </c>
    </row>
    <row r="21" spans="1:8">
      <c r="A21" s="9" t="s">
        <v>79</v>
      </c>
      <c r="B21" s="19" t="s">
        <v>11</v>
      </c>
      <c r="C21" s="5" t="s">
        <v>41</v>
      </c>
      <c r="D21" s="14">
        <v>500</v>
      </c>
      <c r="E21" s="14">
        <f>D21/4</f>
        <v>125</v>
      </c>
      <c r="F21" s="14">
        <f>E21</f>
        <v>125</v>
      </c>
      <c r="G21" s="14">
        <f t="shared" si="8"/>
        <v>125</v>
      </c>
      <c r="H21" s="14">
        <f t="shared" si="8"/>
        <v>125</v>
      </c>
    </row>
    <row r="22" spans="1:8" s="3" customFormat="1" ht="28.2" hidden="1">
      <c r="A22" s="10" t="s">
        <v>15</v>
      </c>
      <c r="B22" s="20" t="s">
        <v>34</v>
      </c>
      <c r="C22" s="6"/>
      <c r="D22" s="15"/>
      <c r="E22" s="15"/>
      <c r="F22" s="15"/>
      <c r="G22" s="15"/>
      <c r="H22" s="15"/>
    </row>
    <row r="23" spans="1:8" s="3" customFormat="1" hidden="1">
      <c r="A23" s="10" t="s">
        <v>16</v>
      </c>
      <c r="B23" s="20" t="s">
        <v>33</v>
      </c>
      <c r="C23" s="6"/>
      <c r="D23" s="15"/>
      <c r="E23" s="15"/>
      <c r="F23" s="15"/>
      <c r="G23" s="15"/>
      <c r="H23" s="15"/>
    </row>
    <row r="24" spans="1:8" s="1" customFormat="1">
      <c r="A24" s="11" t="s">
        <v>38</v>
      </c>
      <c r="B24" s="21" t="s">
        <v>53</v>
      </c>
      <c r="C24" s="7" t="s">
        <v>41</v>
      </c>
      <c r="D24" s="16">
        <f>SUM(D25:D35)</f>
        <v>65222.700000000004</v>
      </c>
      <c r="E24" s="16">
        <f t="shared" ref="E24:H24" si="9">SUM(E25:E35)</f>
        <v>16305.675000000001</v>
      </c>
      <c r="F24" s="16">
        <f t="shared" si="9"/>
        <v>16305.675000000001</v>
      </c>
      <c r="G24" s="16">
        <f t="shared" si="9"/>
        <v>16305.675000000001</v>
      </c>
      <c r="H24" s="16">
        <f t="shared" si="9"/>
        <v>16305.675000000001</v>
      </c>
    </row>
    <row r="25" spans="1:8" s="2" customFormat="1" ht="18" customHeight="1">
      <c r="A25" s="8" t="s">
        <v>55</v>
      </c>
      <c r="B25" s="22" t="s">
        <v>54</v>
      </c>
      <c r="C25" s="7" t="s">
        <v>41</v>
      </c>
      <c r="D25" s="17">
        <v>793.7</v>
      </c>
      <c r="E25" s="17">
        <f>D25/4</f>
        <v>198.42500000000001</v>
      </c>
      <c r="F25" s="14">
        <f>E25</f>
        <v>198.42500000000001</v>
      </c>
      <c r="G25" s="14">
        <f t="shared" ref="G25:H25" si="10">F25</f>
        <v>198.42500000000001</v>
      </c>
      <c r="H25" s="14">
        <f t="shared" si="10"/>
        <v>198.42500000000001</v>
      </c>
    </row>
    <row r="26" spans="1:8" s="2" customFormat="1" ht="18" customHeight="1">
      <c r="A26" s="8" t="s">
        <v>56</v>
      </c>
      <c r="B26" s="22" t="s">
        <v>57</v>
      </c>
      <c r="C26" s="7" t="s">
        <v>41</v>
      </c>
      <c r="D26" s="17">
        <v>6961.4</v>
      </c>
      <c r="E26" s="17">
        <f t="shared" ref="E26:E35" si="11">D26/4</f>
        <v>1740.35</v>
      </c>
      <c r="F26" s="14">
        <f t="shared" ref="F26:H26" si="12">E26</f>
        <v>1740.35</v>
      </c>
      <c r="G26" s="14">
        <f t="shared" si="12"/>
        <v>1740.35</v>
      </c>
      <c r="H26" s="14">
        <f t="shared" si="12"/>
        <v>1740.35</v>
      </c>
    </row>
    <row r="27" spans="1:8" s="2" customFormat="1" ht="18" customHeight="1">
      <c r="A27" s="8" t="s">
        <v>60</v>
      </c>
      <c r="B27" s="22" t="s">
        <v>58</v>
      </c>
      <c r="C27" s="7" t="s">
        <v>41</v>
      </c>
      <c r="D27" s="17">
        <v>35026.300000000003</v>
      </c>
      <c r="E27" s="17">
        <f t="shared" si="11"/>
        <v>8756.5750000000007</v>
      </c>
      <c r="F27" s="14">
        <f t="shared" ref="F27:H27" si="13">E27</f>
        <v>8756.5750000000007</v>
      </c>
      <c r="G27" s="14">
        <f t="shared" si="13"/>
        <v>8756.5750000000007</v>
      </c>
      <c r="H27" s="14">
        <f t="shared" si="13"/>
        <v>8756.5750000000007</v>
      </c>
    </row>
    <row r="28" spans="1:8" s="2" customFormat="1" ht="18" customHeight="1">
      <c r="A28" s="8" t="s">
        <v>61</v>
      </c>
      <c r="B28" s="22" t="s">
        <v>70</v>
      </c>
      <c r="C28" s="7" t="s">
        <v>41</v>
      </c>
      <c r="D28" s="17">
        <v>10991.26</v>
      </c>
      <c r="E28" s="17">
        <f t="shared" si="11"/>
        <v>2747.8150000000001</v>
      </c>
      <c r="F28" s="14">
        <f t="shared" ref="F28:H28" si="14">E28</f>
        <v>2747.8150000000001</v>
      </c>
      <c r="G28" s="14">
        <f t="shared" si="14"/>
        <v>2747.8150000000001</v>
      </c>
      <c r="H28" s="14">
        <f t="shared" si="14"/>
        <v>2747.8150000000001</v>
      </c>
    </row>
    <row r="29" spans="1:8" s="2" customFormat="1" ht="18" customHeight="1">
      <c r="A29" s="8" t="s">
        <v>62</v>
      </c>
      <c r="B29" s="22" t="s">
        <v>59</v>
      </c>
      <c r="C29" s="7" t="s">
        <v>41</v>
      </c>
      <c r="D29" s="17">
        <v>1911</v>
      </c>
      <c r="E29" s="17">
        <f t="shared" si="11"/>
        <v>477.75</v>
      </c>
      <c r="F29" s="14">
        <f t="shared" ref="F29:H29" si="15">E29</f>
        <v>477.75</v>
      </c>
      <c r="G29" s="14">
        <f t="shared" si="15"/>
        <v>477.75</v>
      </c>
      <c r="H29" s="14">
        <f t="shared" si="15"/>
        <v>477.75</v>
      </c>
    </row>
    <row r="30" spans="1:8" s="2" customFormat="1" ht="18" customHeight="1">
      <c r="A30" s="8" t="s">
        <v>63</v>
      </c>
      <c r="B30" s="22" t="s">
        <v>1</v>
      </c>
      <c r="C30" s="7" t="s">
        <v>41</v>
      </c>
      <c r="D30" s="17">
        <v>500</v>
      </c>
      <c r="E30" s="17">
        <f t="shared" si="11"/>
        <v>125</v>
      </c>
      <c r="F30" s="14">
        <f t="shared" ref="F30:H30" si="16">E30</f>
        <v>125</v>
      </c>
      <c r="G30" s="14">
        <f t="shared" si="16"/>
        <v>125</v>
      </c>
      <c r="H30" s="14">
        <f t="shared" si="16"/>
        <v>125</v>
      </c>
    </row>
    <row r="31" spans="1:8" s="2" customFormat="1" ht="18" customHeight="1">
      <c r="A31" s="8" t="s">
        <v>64</v>
      </c>
      <c r="B31" s="22" t="s">
        <v>4</v>
      </c>
      <c r="C31" s="7" t="s">
        <v>41</v>
      </c>
      <c r="D31" s="17">
        <v>368.5</v>
      </c>
      <c r="E31" s="17">
        <f t="shared" si="11"/>
        <v>92.125</v>
      </c>
      <c r="F31" s="14">
        <f t="shared" ref="F31:H31" si="17">E31</f>
        <v>92.125</v>
      </c>
      <c r="G31" s="14">
        <f t="shared" si="17"/>
        <v>92.125</v>
      </c>
      <c r="H31" s="14">
        <f t="shared" si="17"/>
        <v>92.125</v>
      </c>
    </row>
    <row r="32" spans="1:8" s="2" customFormat="1" ht="18" customHeight="1">
      <c r="A32" s="8" t="s">
        <v>65</v>
      </c>
      <c r="B32" s="22" t="s">
        <v>5</v>
      </c>
      <c r="C32" s="7" t="s">
        <v>41</v>
      </c>
      <c r="D32" s="17">
        <v>2243.9</v>
      </c>
      <c r="E32" s="17">
        <f t="shared" si="11"/>
        <v>560.97500000000002</v>
      </c>
      <c r="F32" s="14">
        <f t="shared" ref="F32:H32" si="18">E32</f>
        <v>560.97500000000002</v>
      </c>
      <c r="G32" s="14">
        <f t="shared" si="18"/>
        <v>560.97500000000002</v>
      </c>
      <c r="H32" s="14">
        <f t="shared" si="18"/>
        <v>560.97500000000002</v>
      </c>
    </row>
    <row r="33" spans="1:8" s="2" customFormat="1" ht="18" customHeight="1">
      <c r="A33" s="8" t="s">
        <v>66</v>
      </c>
      <c r="B33" s="22" t="s">
        <v>7</v>
      </c>
      <c r="C33" s="7" t="s">
        <v>41</v>
      </c>
      <c r="D33" s="17">
        <v>2494.6999999999998</v>
      </c>
      <c r="E33" s="17">
        <f t="shared" si="11"/>
        <v>623.67499999999995</v>
      </c>
      <c r="F33" s="14">
        <f t="shared" ref="F33:H33" si="19">E33</f>
        <v>623.67499999999995</v>
      </c>
      <c r="G33" s="14">
        <f t="shared" si="19"/>
        <v>623.67499999999995</v>
      </c>
      <c r="H33" s="14">
        <f t="shared" si="19"/>
        <v>623.67499999999995</v>
      </c>
    </row>
    <row r="34" spans="1:8" s="2" customFormat="1" ht="18" customHeight="1">
      <c r="A34" s="8" t="s">
        <v>67</v>
      </c>
      <c r="B34" s="22" t="s">
        <v>2</v>
      </c>
      <c r="C34" s="7" t="s">
        <v>41</v>
      </c>
      <c r="D34" s="17">
        <v>3022.9</v>
      </c>
      <c r="E34" s="17">
        <f t="shared" si="11"/>
        <v>755.72500000000002</v>
      </c>
      <c r="F34" s="14">
        <f t="shared" ref="F34:H34" si="20">E34</f>
        <v>755.72500000000002</v>
      </c>
      <c r="G34" s="14">
        <f t="shared" si="20"/>
        <v>755.72500000000002</v>
      </c>
      <c r="H34" s="14">
        <f t="shared" si="20"/>
        <v>755.72500000000002</v>
      </c>
    </row>
    <row r="35" spans="1:8" s="2" customFormat="1" ht="18" customHeight="1">
      <c r="A35" s="8" t="s">
        <v>68</v>
      </c>
      <c r="B35" s="22" t="s">
        <v>6</v>
      </c>
      <c r="C35" s="7" t="s">
        <v>41</v>
      </c>
      <c r="D35" s="17">
        <v>909.04</v>
      </c>
      <c r="E35" s="17">
        <f t="shared" si="11"/>
        <v>227.26</v>
      </c>
      <c r="F35" s="14">
        <f t="shared" ref="F35:H35" si="21">E35</f>
        <v>227.26</v>
      </c>
      <c r="G35" s="14">
        <f t="shared" si="21"/>
        <v>227.26</v>
      </c>
      <c r="H35" s="14">
        <f t="shared" si="21"/>
        <v>227.26</v>
      </c>
    </row>
    <row r="36" spans="1:8" s="1" customFormat="1">
      <c r="A36" s="11" t="s">
        <v>13</v>
      </c>
      <c r="B36" s="21" t="s">
        <v>39</v>
      </c>
      <c r="C36" s="7" t="s">
        <v>41</v>
      </c>
      <c r="D36" s="16">
        <f>D15-D24</f>
        <v>237.89999999999418</v>
      </c>
      <c r="E36" s="16">
        <f t="shared" ref="E36:H36" si="22">E15-E24</f>
        <v>59.474999999998545</v>
      </c>
      <c r="F36" s="16">
        <f t="shared" si="22"/>
        <v>59.474999999998545</v>
      </c>
      <c r="G36" s="16">
        <f t="shared" si="22"/>
        <v>59.474999999998545</v>
      </c>
      <c r="H36" s="16">
        <f t="shared" si="22"/>
        <v>59.474999999998545</v>
      </c>
    </row>
    <row r="37" spans="1:8" s="1" customFormat="1">
      <c r="A37" s="11" t="s">
        <v>19</v>
      </c>
      <c r="B37" s="21" t="s">
        <v>69</v>
      </c>
      <c r="C37" s="7" t="s">
        <v>41</v>
      </c>
      <c r="D37" s="16">
        <f>D36-(D36/100*20)</f>
        <v>190.31999999999533</v>
      </c>
      <c r="E37" s="16">
        <f t="shared" ref="E37:H37" si="23">E36-(E36/100*20)</f>
        <v>47.579999999998833</v>
      </c>
      <c r="F37" s="16">
        <f t="shared" si="23"/>
        <v>47.579999999998833</v>
      </c>
      <c r="G37" s="16">
        <f t="shared" si="23"/>
        <v>47.579999999998833</v>
      </c>
      <c r="H37" s="16">
        <f t="shared" si="23"/>
        <v>47.579999999998833</v>
      </c>
    </row>
    <row r="38" spans="1:8" s="1" customFormat="1">
      <c r="A38" s="12"/>
      <c r="B38" s="23"/>
      <c r="D38" s="18"/>
      <c r="E38" s="18"/>
      <c r="F38" s="18"/>
      <c r="G38" s="18"/>
      <c r="H38" s="18"/>
    </row>
    <row r="40" spans="1:8">
      <c r="A40" s="33" t="s">
        <v>71</v>
      </c>
      <c r="B40" s="33"/>
      <c r="C40" s="27"/>
      <c r="D40" s="28"/>
      <c r="E40" s="28"/>
      <c r="F40" s="28" t="s">
        <v>74</v>
      </c>
      <c r="G40" s="28"/>
    </row>
    <row r="41" spans="1:8">
      <c r="A41" s="25"/>
      <c r="B41" s="26"/>
      <c r="C41" s="27"/>
      <c r="D41" s="28"/>
      <c r="E41" s="28"/>
      <c r="F41" s="28"/>
      <c r="G41" s="28"/>
    </row>
    <row r="42" spans="1:8">
      <c r="A42" s="33" t="s">
        <v>72</v>
      </c>
      <c r="B42" s="33"/>
      <c r="C42" s="27"/>
      <c r="D42" s="28"/>
      <c r="E42" s="28"/>
      <c r="F42" s="28" t="s">
        <v>73</v>
      </c>
      <c r="G42" s="28"/>
    </row>
    <row r="43" spans="1:8">
      <c r="A43" s="25"/>
      <c r="B43" s="26"/>
      <c r="C43" s="27"/>
      <c r="D43" s="28"/>
      <c r="E43" s="28"/>
      <c r="F43" s="28"/>
      <c r="G43" s="28"/>
    </row>
    <row r="44" spans="1:8">
      <c r="A44" s="29" t="s">
        <v>75</v>
      </c>
      <c r="B44" s="29"/>
      <c r="C44" s="27"/>
      <c r="D44" s="28"/>
      <c r="E44" s="28"/>
      <c r="F44" s="28" t="s">
        <v>76</v>
      </c>
      <c r="G44" s="28"/>
    </row>
  </sheetData>
  <mergeCells count="10">
    <mergeCell ref="D6:D7"/>
    <mergeCell ref="E6:H6"/>
    <mergeCell ref="A40:B40"/>
    <mergeCell ref="A42:B42"/>
    <mergeCell ref="B2:G2"/>
    <mergeCell ref="B3:G3"/>
    <mergeCell ref="B4:G4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фхд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2014-03-05T00:49:38Z</cp:lastPrinted>
  <dcterms:created xsi:type="dcterms:W3CDTF">2013-07-08T05:43:26Z</dcterms:created>
  <dcterms:modified xsi:type="dcterms:W3CDTF">2014-04-28T22:56:53Z</dcterms:modified>
</cp:coreProperties>
</file>